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ración" sheetId="1" r:id="rId1"/>
    <sheet name="Testigos" sheetId="2" r:id="rId2"/>
    <sheet name="Cómo se usa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\ &quot;€&quot;"/>
    <numFmt numFmtId="165" formatCode="0.0%"/>
  </numFmts>
  <fonts count="5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666666"/>
      <name val="Calibri"/>
    </font>
    <font>
      <u/>
      <sz val="11"/>
      <color rgb="FF6D28D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DE9F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3" borderId="0" xfId="0" applyFont="1" applyFill="1"/>
    <xf numFmtId="0" fontId="0" fillId="0" borderId="0" xfId="0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0" xfId="0" applyNumberFormat="1"/>
    <xf numFmtId="165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 vertical="center"/>
    </xf>
    <xf numFmtId="0" fontId="2" fillId="3" borderId="1" xfId="0" applyFont="1" applyFill="1" applyBorder="1" applyAlignment="1">
      <alignment wrapText="1" vertical="center"/>
    </xf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0" fontId="4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5"/>
  <cols>
    <col min="1" max="1" width="44" customWidth="1"/>
    <col min="2" max="2" width="16" customWidth="1"/>
    <col min="3" max="3" width="62" customWidth="1"/>
  </cols>
  <sheetData>
    <row r="1">
      <c r="A1" s="1" t="inlineStr">
        <is>
          <t xml:space="preserve">Plantilla de house flipping</t>
        </is>
      </c>
    </row>
    <row r="2">
      <c r="A2" s="9" t="inlineStr">
        <is>
          <t xml:space="preserve">Rellena las celdas amarillas: el resto se calcula solo. Hecha por MetrikHome.</t>
        </is>
      </c>
    </row>
    <row r="5">
      <c r="A5" s="2" t="inlineStr">
        <is>
          <t xml:space="preserve">Los datos de la operación</t>
        </is>
      </c>
      <c r="B5" s="2"/>
      <c r="C5" s="2"/>
    </row>
    <row r="6">
      <c r="A6" s="3" t="inlineStr">
        <is>
          <t xml:space="preserve">Precio de compra</t>
        </is>
      </c>
      <c r="B6" s="4">
        <v>150000</v>
      </c>
    </row>
    <row r="7">
      <c r="A7" s="3" t="inlineStr">
        <is>
          <t xml:space="preserve">Tipo de ITP de tu comunidad</t>
        </is>
      </c>
      <c r="B7" s="5">
        <v>0.1</v>
      </c>
      <c r="C7" s="14" t="str">
        <f>HYPERLINK("https://metrikhome.com/herramientas/calculadora-gastos-compra-vivienda","Mira el de tu provincia en la calculadora de gastos de compra")</f>
        <v>Mira el de tu provincia en la calculadora de gastos de compra</v>
      </c>
    </row>
    <row r="8">
      <c r="A8" s="3" t="inlineStr">
        <is>
          <t xml:space="preserve">Coste de la reforma</t>
        </is>
      </c>
      <c r="B8" s="4">
        <v>40000</v>
      </c>
      <c r="C8" s="14" t="str">
        <f>HYPERLINK("https://metrikhome.com/herramientas/calculadora-reforma-piso","¿No lo sabes? Calcúlalo con la calculadora de reforma")</f>
        <v>¿No lo sabes? Calcúlalo con la calculadora de reforma</v>
      </c>
    </row>
    <row r="9">
      <c r="A9" s="3" t="inlineStr">
        <is>
          <t xml:space="preserve">Precio de venta una vez reformado</t>
        </is>
      </c>
      <c r="B9" s="4">
        <v>260000</v>
      </c>
      <c r="C9" s="9" t="inlineStr">
        <is>
          <t xml:space="preserve">A cuánto se venderá de verdad. Sácalo de la hoja Testigos, no de los anuncios.</t>
        </is>
      </c>
    </row>
    <row r="10">
      <c r="A10" s="3" t="inlineStr">
        <is>
          <t xml:space="preserve">Comisión de la inmobiliaria al vender</t>
        </is>
      </c>
      <c r="B10" s="5">
        <v>0.06</v>
      </c>
      <c r="C10" s="9" t="inlineStr">
        <is>
          <t xml:space="preserve">Pon 0 si vendes tú.</t>
        </is>
      </c>
    </row>
    <row r="11">
      <c r="A11" s="3" t="inlineStr">
        <is>
          <t xml:space="preserve">Plusvalía municipal</t>
        </is>
      </c>
      <c r="B11" s="4">
        <v>0</v>
      </c>
      <c r="C11" s="14" t="str">
        <f>HYPERLINK("https://metrikhome.com/herramientas/calculadora-plusvalia-municipal","Calcúlala con la calculadora de plusvalía")</f>
        <v>Calcúlala con la calculadora de plusvalía</v>
      </c>
    </row>
    <row r="12">
      <c r="A12" s="3" t="inlineStr">
        <is>
          <t xml:space="preserve">Rentabilidad que quieres ganar</t>
        </is>
      </c>
      <c r="B12" s="5">
        <v>0.2</v>
      </c>
    </row>
    <row r="14">
      <c r="A14" s="2" t="inlineStr">
        <is>
          <t xml:space="preserve">Lo que pones</t>
        </is>
      </c>
      <c r="B14" s="2"/>
      <c r="C14" s="2"/>
    </row>
    <row r="15">
      <c r="A15" s="3" t="inlineStr">
        <is>
          <t xml:space="preserve">ITP</t>
        </is>
      </c>
      <c r="B15" s="6">
        <f>ROUND(B6*B7,0)</f>
        <v>15000</v>
      </c>
    </row>
    <row r="16">
      <c r="A16" s="3" t="inlineStr">
        <is>
          <t xml:space="preserve">Notaría, registro y gestoría</t>
        </is>
      </c>
      <c r="B16" s="6">
        <f>MAX(0,ROUND(B6*B33,0)-B34)</f>
        <v>2400</v>
      </c>
      <c r="C16" s="9" t="inlineStr">
        <is>
          <t xml:space="preserve">Al contado no hay tasación: se resta de los gastos (ver supuestos).</t>
        </is>
      </c>
    </row>
    <row r="17">
      <c r="A17" s="3" t="inlineStr">
        <is>
          <t xml:space="preserve">Gastos de compra</t>
        </is>
      </c>
      <c r="B17" s="6">
        <f>B15+B16</f>
        <v>17400</v>
      </c>
    </row>
    <row r="18">
      <c r="A18" s="3" t="inlineStr">
        <is>
          <t xml:space="preserve">Reforma</t>
        </is>
      </c>
      <c r="B18" s="6">
        <f>ROUND(B8,0)</f>
        <v>40000</v>
      </c>
    </row>
    <row r="19">
      <c r="A19" s="15" t="inlineStr">
        <is>
          <t xml:space="preserve">Coste total</t>
        </is>
      </c>
      <c r="B19" s="8">
        <f>B6+B17+B18</f>
        <v>207400</v>
      </c>
    </row>
    <row r="21">
      <c r="A21" s="2" t="inlineStr">
        <is>
          <t xml:space="preserve">Lo que te llega</t>
        </is>
      </c>
      <c r="B21" s="2"/>
      <c r="C21" s="2"/>
    </row>
    <row r="22">
      <c r="A22" s="3" t="inlineStr">
        <is>
          <t xml:space="preserve">Precio de venta</t>
        </is>
      </c>
      <c r="B22" s="6">
        <f>B9</f>
        <v>260000</v>
      </c>
    </row>
    <row r="23">
      <c r="A23" s="3" t="inlineStr">
        <is>
          <t xml:space="preserve">Comisión y plusvalía</t>
        </is>
      </c>
      <c r="B23" s="6">
        <f>ROUND(B9*B10,0)+ROUND(B11,0)</f>
        <v>15600</v>
      </c>
    </row>
    <row r="24">
      <c r="A24" s="15" t="inlineStr">
        <is>
          <t xml:space="preserve">Venta neta</t>
        </is>
      </c>
      <c r="B24" s="8">
        <f>B22-B23</f>
        <v>244400</v>
      </c>
    </row>
    <row r="26">
      <c r="A26" s="2" t="inlineStr">
        <is>
          <t xml:space="preserve">El resultado</t>
        </is>
      </c>
      <c r="B26" s="2"/>
      <c r="C26" s="2"/>
    </row>
    <row r="27">
      <c r="A27" s="15" t="inlineStr">
        <is>
          <t xml:space="preserve">Beneficio antes de impuestos</t>
        </is>
      </c>
      <c r="B27" s="8">
        <f>B24-B19</f>
        <v>37000</v>
      </c>
    </row>
    <row r="28">
      <c r="A28" s="15" t="inlineStr">
        <is>
          <t xml:space="preserve">Rentabilidad</t>
        </is>
      </c>
      <c r="B28" s="7">
        <f>B27/B19</f>
        <v>0.17839922854387658</v>
      </c>
      <c r="C28" s="9" t="inlineStr">
        <is>
          <t xml:space="preserve">Beneficio dividido entre todo lo que pones.</t>
        </is>
      </c>
    </row>
    <row r="29">
      <c r="A29" s="15" t="inlineStr">
        <is>
          <t xml:space="preserve">Precio máximo de compra para ganar lo que quieres</t>
        </is>
      </c>
      <c r="B29" s="8">
        <f>ROUNDDOWN((B24/(1+B12)-B18+B34)/(1+B7+B33),0)-1</f>
        <v>146659</v>
      </c>
      <c r="C29" s="9" t="inlineStr">
        <is>
          <t xml:space="preserve">Con este ITP. En las comunidades con tramos, el tipo cambia con el precio: revísalo.</t>
        </is>
      </c>
    </row>
    <row r="30">
      <c r="A30" s="3" t="inlineStr">
        <is>
          <t xml:space="preserve">Beneficio si vendes un 5 % más barato</t>
        </is>
      </c>
      <c r="B30" s="6">
        <f>ROUND(B9*(1-B35),0)-ROUND(ROUND(B9*(1-B35),0)*B10,0)-ROUND(B11,0)-B19</f>
        <v>24780</v>
      </c>
      <c r="C30" s="9" t="inlineStr">
        <is>
          <t xml:space="preserve">El precio de venta es el número que más decide: mira cuánto cambia el beneficio.</t>
        </is>
      </c>
    </row>
    <row r="32">
      <c r="A32" s="2" t="inlineStr">
        <is>
          <t xml:space="preserve">Supuestos (puedes cambiarlos)</t>
        </is>
      </c>
      <c r="B32" s="2"/>
      <c r="C32" s="2"/>
    </row>
    <row r="33">
      <c r="A33" s="3" t="inlineStr">
        <is>
          <t xml:space="preserve">Notaría, registro, gestoría y tasación, % del precio</t>
        </is>
      </c>
      <c r="B33" s="5">
        <v>0.018</v>
      </c>
      <c r="C33" s="9" t="inlineStr">
        <is>
          <t xml:space="preserve">Los mismos que usa MetrikHome en cada análisis.</t>
        </is>
      </c>
    </row>
    <row r="34">
      <c r="A34" s="3" t="inlineStr">
        <is>
          <t xml:space="preserve">Tasación que se resta al comprar al contado</t>
        </is>
      </c>
      <c r="B34" s="4">
        <v>300</v>
      </c>
    </row>
    <row r="35">
      <c r="A35" s="3" t="inlineStr">
        <is>
          <t xml:space="preserve">Variación del precio de venta que se prueba</t>
        </is>
      </c>
      <c r="B35" s="5">
        <v>0.05</v>
      </c>
    </row>
    <row r="37">
      <c r="A37" s="2" t="inlineStr">
        <is>
          <t xml:space="preserve">Lo que esta plantilla no cuenta</t>
        </is>
      </c>
      <c r="B37" s="2"/>
      <c r="C37" s="2"/>
    </row>
    <row r="38" ht="32" customHeight="1">
      <c r="A38" s="9" t="inlineStr">
        <is>
          <t xml:space="preserve">La hipoteca y sus intereses, los gastos de los meses de obra y venta (comunidad, IBI, suministros) y el impuesto sobre el beneficio. El análisis de MetrikHome los incluye todos.</t>
        </is>
      </c>
    </row>
    <row r="39">
      <c r="A39" s="14" t="str">
        <f>HYPERLINK("https://metrikhome.com/?empezar=1","Pega el enlace de un piso de Idealista en metrikhome.com")</f>
        <v>Pega el enlace de un piso de Idealista en metrikhome.com</v>
      </c>
    </row>
  </sheetData>
  <mergeCells count="2">
    <mergeCell ref="A2:C2"/>
    <mergeCell ref="A38:C38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5"/>
  <cols>
    <col min="1" max="1" width="34" customWidth="1"/>
    <col min="2" max="2" width="9" customWidth="1"/>
    <col min="3" max="3" width="14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2" customWidth="1"/>
    <col min="10" max="10" width="16" customWidth="1"/>
  </cols>
  <sheetData>
    <row r="1">
      <c r="A1" s="1" t="inlineStr">
        <is>
          <t xml:space="preserve">Testigos: a cuánto se venderá tu piso</t>
        </is>
      </c>
    </row>
    <row r="2" ht="32" customHeight="1">
      <c r="A2" s="9" t="inlineStr">
        <is>
          <t xml:space="preserve">Un testigo es un piso ya reformado, parecido al tuyo y cerca, en venta o vendido. Su precio no es el de tu piso: cada diferencia se corrige con un ajuste en %. Sin los ajustes, la hoja no da precio.</t>
        </is>
      </c>
    </row>
    <row r="4">
      <c r="A4" s="3" t="inlineStr">
        <is>
          <t xml:space="preserve">Metros cuadrados de tu piso</t>
        </is>
      </c>
      <c r="B4" s="12">
        <v>80</v>
      </c>
    </row>
    <row r="5">
      <c r="A5" s="3" t="inlineStr">
        <is>
          <t xml:space="preserve">Rebaja del anuncio al precio de cierre</t>
        </is>
      </c>
      <c r="B5" s="5">
        <v>0.062</v>
      </c>
      <c r="C5" s="9" t="inlineStr">
        <is>
          <t xml:space="preserve">Media de España en 2025 (Cátedra Tecnocasa-UPF). Pon 0 si tus testigos son ventas cerradas.</t>
        </is>
      </c>
    </row>
    <row r="8" ht="32" customHeight="1">
      <c r="A8" s="10" t="inlineStr">
        <is>
          <t xml:space="preserve">Enlace o dirección</t>
        </is>
      </c>
      <c r="B8" s="10" t="inlineStr">
        <is>
          <t xml:space="preserve">m²</t>
        </is>
      </c>
      <c r="C8" s="10" t="inlineStr">
        <is>
          <t xml:space="preserve">Precio</t>
        </is>
      </c>
      <c r="D8" s="10" t="inlineStr">
        <is>
          <t xml:space="preserve">€/m²</t>
        </is>
      </c>
      <c r="E8" s="10" t="inlineStr">
        <is>
          <t xml:space="preserve">Ajuste planta</t>
        </is>
      </c>
      <c r="F8" s="10" t="inlineStr">
        <is>
          <t xml:space="preserve">Ajuste ascensor</t>
        </is>
      </c>
      <c r="G8" s="10" t="inlineStr">
        <is>
          <t xml:space="preserve">Ajuste estado</t>
        </is>
      </c>
      <c r="H8" s="10" t="inlineStr">
        <is>
          <t xml:space="preserve">Otros ajustes</t>
        </is>
      </c>
      <c r="I8" s="10" t="inlineStr">
        <is>
          <t xml:space="preserve">€/m² ajustado</t>
        </is>
      </c>
      <c r="J8" s="10" t="inlineStr">
        <is>
          <t xml:space="preserve">Estado</t>
        </is>
      </c>
    </row>
    <row r="9">
      <c r="A9" s="11"/>
      <c r="B9" s="12"/>
      <c r="C9" s="4"/>
      <c r="D9" s="13" t="str">
        <f>IF(OR(B9="",C9=""),"",C9/B9)</f>
        <v/>
      </c>
      <c r="E9" s="5"/>
      <c r="F9" s="5"/>
      <c r="G9" s="5"/>
      <c r="H9" s="5"/>
      <c r="I9" s="13" t="str">
        <f>IF(D9="","",IF(COUNTBLANK(E9:H9)&gt;0,"",D9*(1+SUM(E9:H9))))</f>
        <v/>
      </c>
      <c r="J9" s="3" t="str">
        <f>IF(D9="","",IF(COUNTBLANK(E9:H9)&gt;0,"Falta un ajuste","Listo"))</f>
        <v/>
      </c>
    </row>
    <row r="10">
      <c r="A10" s="11"/>
      <c r="B10" s="12"/>
      <c r="C10" s="4"/>
      <c r="D10" s="13" t="str">
        <f>IF(OR(B10="",C10=""),"",C10/B10)</f>
        <v/>
      </c>
      <c r="E10" s="5"/>
      <c r="F10" s="5"/>
      <c r="G10" s="5"/>
      <c r="H10" s="5"/>
      <c r="I10" s="13" t="str">
        <f>IF(D10="","",IF(COUNTBLANK(E10:H10)&gt;0,"",D10*(1+SUM(E10:H10))))</f>
        <v/>
      </c>
      <c r="J10" s="3" t="str">
        <f>IF(D10="","",IF(COUNTBLANK(E10:H10)&gt;0,"Falta un ajuste","Listo"))</f>
        <v/>
      </c>
    </row>
    <row r="11">
      <c r="A11" s="11"/>
      <c r="B11" s="12"/>
      <c r="C11" s="4"/>
      <c r="D11" s="13" t="str">
        <f>IF(OR(B11="",C11=""),"",C11/B11)</f>
        <v/>
      </c>
      <c r="E11" s="5"/>
      <c r="F11" s="5"/>
      <c r="G11" s="5"/>
      <c r="H11" s="5"/>
      <c r="I11" s="13" t="str">
        <f>IF(D11="","",IF(COUNTBLANK(E11:H11)&gt;0,"",D11*(1+SUM(E11:H11))))</f>
        <v/>
      </c>
      <c r="J11" s="3" t="str">
        <f>IF(D11="","",IF(COUNTBLANK(E11:H11)&gt;0,"Falta un ajuste","Listo"))</f>
        <v/>
      </c>
    </row>
    <row r="12">
      <c r="A12" s="11"/>
      <c r="B12" s="12"/>
      <c r="C12" s="4"/>
      <c r="D12" s="13" t="str">
        <f>IF(OR(B12="",C12=""),"",C12/B12)</f>
        <v/>
      </c>
      <c r="E12" s="5"/>
      <c r="F12" s="5"/>
      <c r="G12" s="5"/>
      <c r="H12" s="5"/>
      <c r="I12" s="13" t="str">
        <f>IF(D12="","",IF(COUNTBLANK(E12:H12)&gt;0,"",D12*(1+SUM(E12:H12))))</f>
        <v/>
      </c>
      <c r="J12" s="3" t="str">
        <f>IF(D12="","",IF(COUNTBLANK(E12:H12)&gt;0,"Falta un ajuste","Listo"))</f>
        <v/>
      </c>
    </row>
    <row r="13">
      <c r="A13" s="11"/>
      <c r="B13" s="12"/>
      <c r="C13" s="4"/>
      <c r="D13" s="13" t="str">
        <f>IF(OR(B13="",C13=""),"",C13/B13)</f>
        <v/>
      </c>
      <c r="E13" s="5"/>
      <c r="F13" s="5"/>
      <c r="G13" s="5"/>
      <c r="H13" s="5"/>
      <c r="I13" s="13" t="str">
        <f>IF(D13="","",IF(COUNTBLANK(E13:H13)&gt;0,"",D13*(1+SUM(E13:H13))))</f>
        <v/>
      </c>
      <c r="J13" s="3" t="str">
        <f>IF(D13="","",IF(COUNTBLANK(E13:H13)&gt;0,"Falta un ajuste","Listo"))</f>
        <v/>
      </c>
    </row>
    <row r="14">
      <c r="A14" s="11"/>
      <c r="B14" s="12"/>
      <c r="C14" s="4"/>
      <c r="D14" s="13" t="str">
        <f>IF(OR(B14="",C14=""),"",C14/B14)</f>
        <v/>
      </c>
      <c r="E14" s="5"/>
      <c r="F14" s="5"/>
      <c r="G14" s="5"/>
      <c r="H14" s="5"/>
      <c r="I14" s="13" t="str">
        <f>IF(D14="","",IF(COUNTBLANK(E14:H14)&gt;0,"",D14*(1+SUM(E14:H14))))</f>
        <v/>
      </c>
      <c r="J14" s="3" t="str">
        <f>IF(D14="","",IF(COUNTBLANK(E14:H14)&gt;0,"Falta un ajuste","Listo"))</f>
        <v/>
      </c>
    </row>
    <row r="15">
      <c r="A15" s="11"/>
      <c r="B15" s="12"/>
      <c r="C15" s="4"/>
      <c r="D15" s="13" t="str">
        <f>IF(OR(B15="",C15=""),"",C15/B15)</f>
        <v/>
      </c>
      <c r="E15" s="5"/>
      <c r="F15" s="5"/>
      <c r="G15" s="5"/>
      <c r="H15" s="5"/>
      <c r="I15" s="13" t="str">
        <f>IF(D15="","",IF(COUNTBLANK(E15:H15)&gt;0,"",D15*(1+SUM(E15:H15))))</f>
        <v/>
      </c>
      <c r="J15" s="3" t="str">
        <f>IF(D15="","",IF(COUNTBLANK(E15:H15)&gt;0,"Falta un ajuste","Listo"))</f>
        <v/>
      </c>
    </row>
    <row r="16">
      <c r="A16" s="11"/>
      <c r="B16" s="12"/>
      <c r="C16" s="4"/>
      <c r="D16" s="13" t="str">
        <f>IF(OR(B16="",C16=""),"",C16/B16)</f>
        <v/>
      </c>
      <c r="E16" s="5"/>
      <c r="F16" s="5"/>
      <c r="G16" s="5"/>
      <c r="H16" s="5"/>
      <c r="I16" s="13" t="str">
        <f>IF(D16="","",IF(COUNTBLANK(E16:H16)&gt;0,"",D16*(1+SUM(E16:H16))))</f>
        <v/>
      </c>
      <c r="J16" s="3" t="str">
        <f>IF(D16="","",IF(COUNTBLANK(E16:H16)&gt;0,"Falta un ajuste","Listo"))</f>
        <v/>
      </c>
    </row>
    <row r="18">
      <c r="A18" s="15" t="inlineStr">
        <is>
          <t xml:space="preserve">Testigos listos</t>
        </is>
      </c>
      <c r="B18" s="13">
        <f>COUNTIF(J9:J16,"Listo")</f>
        <v>0</v>
      </c>
    </row>
    <row r="19">
      <c r="A19" s="15" t="inlineStr">
        <is>
          <t xml:space="preserve">Testigos sin ajustar</t>
        </is>
      </c>
      <c r="B19" s="13">
        <f>COUNTIF(J9:J16,"Falta un ajuste")</f>
        <v>0</v>
      </c>
    </row>
    <row r="20">
      <c r="A20" s="15" t="inlineStr">
        <is>
          <t xml:space="preserve">€/m² medio ajustado</t>
        </is>
      </c>
      <c r="B20" s="13" t="str">
        <f>IF(B18=0,"",AVERAGE(I9:I16))</f>
        <v/>
      </c>
    </row>
    <row r="21">
      <c r="A21" s="15" t="inlineStr">
        <is>
          <t xml:space="preserve">Precio de venta estimado de tu piso</t>
        </is>
      </c>
      <c r="B21" s="8" t="str">
        <f>IF(B19&gt;0,"Completa los ajustes",IF(B18=0,"Añade testigos",ROUND(B20*B4*(1-B5),-3)))</f>
        <v>Añade testigos</v>
      </c>
    </row>
    <row r="22">
      <c r="A22" s="9" t="inlineStr">
        <is>
          <t xml:space="preserve">Llévalo a la hoja Operación, al precio de venta.</t>
        </is>
      </c>
    </row>
    <row r="23">
      <c r="A23" s="2" t="inlineStr">
        <is>
          <t xml:space="preserve">Cómo se ajusta un testigo</t>
        </is>
      </c>
      <c r="B23" s="2"/>
      <c r="C23" s="2"/>
      <c r="D23" s="2"/>
      <c r="E23" s="2"/>
      <c r="F23" s="2"/>
      <c r="G23" s="2"/>
      <c r="H23" s="2"/>
      <c r="I23" s="2"/>
      <c r="J23" s="2"/>
    </row>
    <row r="24">
      <c r="A24" s="9" t="inlineStr">
        <is>
          <t xml:space="preserve">Pon en cada ajuste cuánto más (+) o menos (−) vale TU piso que el testigo por esa diferencia. Si no hay diferencia, pon 0 %: una celda vacía cuenta como ajuste sin hacer.</t>
        </is>
      </c>
    </row>
    <row r="25">
      <c r="A25" s="9" t="inlineStr">
        <is>
          <t xml:space="preserve">Planta: un bajo o un primero no se vende como un quinto con vistas.</t>
        </is>
      </c>
    </row>
    <row r="26">
      <c r="A26" s="9" t="inlineStr">
        <is>
          <t xml:space="preserve">Ascensor: sin ascensor, cada planta más alta pesa más. Con ascensor, casi al revés.</t>
        </is>
      </c>
    </row>
    <row r="27">
      <c r="A27" s="9" t="inlineStr">
        <is>
          <t xml:space="preserve">Estado: el testigo tiene que estar reformado como quedará el tuyo; si está mejor o peor, se corrige.</t>
        </is>
      </c>
    </row>
    <row r="28">
      <c r="A28" s="9" t="inlineStr">
        <is>
          <t xml:space="preserve">Otros: exterior o interior, terraza, garaje, orientación.</t>
        </is>
      </c>
    </row>
    <row r="29" ht="32" customHeight="1">
      <c r="A29" s="9" t="inlineStr">
        <is>
          <t xml:space="preserve">No damos los porcentajes a propósito: dependen de la zona y son la parte que más error mete en el precio de venta. MetrikHome los aplica testigo a testigo en cada análisis.</t>
        </is>
      </c>
    </row>
  </sheetData>
  <mergeCells count="8">
    <mergeCell ref="A24:J24"/>
    <mergeCell ref="A25:J25"/>
    <mergeCell ref="A26:J26"/>
    <mergeCell ref="A27:J27"/>
    <mergeCell ref="A28:J28"/>
    <mergeCell ref="A29:J29"/>
    <mergeCell ref="A2:J2"/>
    <mergeCell ref="C5:J5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5"/>
  <cols>
    <col min="1" max="1" width="110" customWidth="1"/>
  </cols>
  <sheetData>
    <row r="1">
      <c r="A1" s="1" t="inlineStr">
        <is>
          <t xml:space="preserve">Cómo se usa esta plantilla</t>
        </is>
      </c>
    </row>
    <row r="3">
      <c r="A3" s="3" t="inlineStr">
        <is>
          <t xml:space="preserve">1. En la hoja Testigos, busca pisos reformados parecidos al tuyo y cerca, y ajusta cada uno. Te da el precio de venta.</t>
        </is>
      </c>
    </row>
    <row r="4">
      <c r="A4" s="3" t="inlineStr">
        <is>
          <t xml:space="preserve">2. En la hoja Operación, pon el precio de compra, el ITP de tu comunidad, la reforma y ese precio de venta.</t>
        </is>
      </c>
    </row>
    <row r="5">
      <c r="A5" s="3" t="inlineStr">
        <is>
          <t xml:space="preserve">3. La hoja te da el coste total, el beneficio, la rentabilidad y el precio máximo que puedes pagar.</t>
        </is>
      </c>
    </row>
    <row r="7">
      <c r="A7" s="3" t="inlineStr">
        <is>
          <t xml:space="preserve">Las celdas amarillas se rellenan; las demás se calculan solas. Es la misma cuenta que la calculadora de house flipping de MetrikHome, al contado y antes de impuestos.</t>
        </is>
      </c>
    </row>
    <row r="8">
      <c r="A8" s="3" t="inlineStr">
        <is>
          <t xml:space="preserve">Es una cuenta orientativa. No es asesoramiento fiscal ni una tasación.</t>
        </is>
      </c>
    </row>
    <row r="10">
      <c r="A10" s="14" t="str">
        <f>HYPERLINK("https://metrikhome.com/herramientas/calculadora-house-flipping","La calculadora de house flipping, en la web")</f>
        <v>La calculadora de house flipping, en la web</v>
      </c>
    </row>
    <row r="11">
      <c r="A11" s="14" t="str">
        <f>HYPERLINK("https://metrikhome.com/articulos/flipping-inmobiliario","Guía de flipping inmobiliario")</f>
        <v>Guía de flipping inmobiliario</v>
      </c>
    </row>
    <row r="12">
      <c r="A12" s="14" t="str">
        <f>HYPERLINK("https://metrikhome.com/?empezar=1","Analiza un piso con MetrikHome: testigos, reforma por fotos y precio máximo")</f>
        <v>Analiza un piso con MetrikHome: testigos, reforma por fotos y precio máximo</v>
      </c>
    </row>
  </sheetData>
  <pageMargins left="0.5" right="0.5" top="0.6" bottom="0.6" header="0.3" footer="0.3"/>
  <pageSetup orientation="landscape" paperSize="9" fitToWidth="1" fitToHeight="0"/>
</worksheet>
</file>